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ul1" sheetId="1" r:id="rId3"/>
  </sheets>
  <definedNames>
    <definedName hidden="1" localSheetId="0" name="_xlnm._FilterDatabase">Taul1!$B$5:$O$19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Instruktioner: 
Beslutsstödverktyget är riktgivande. Vänligen kolla infobladen för mer information.  
Genom att använda sorteringsverktyget uppe till vänster kan du begränsa antalet lämpliga metoder för minskning av näringsbelastningen för området. 
 -------------------------------------------------------------------------------------------------------------------------------------------------------------- 
Notera: Vissa metoder för minskning av näringsbelastning är inte beroende av frågorna, därav har metoden ett (x) i både ja och nej-rutorna. 
</t>
      </text>
    </comment>
    <comment authorId="0" ref="N2">
      <text>
        <t xml:space="preserve">Instruktioner: 
Beslutsstödverktyget är riktgivande. Vänligen kolla infobladen för mer information.  
Genom att använda sorteringsverktyget uppe till vänster kan du begränsa antalet lämpliga metoder för minskning av näringsbelastningen för området. 
 --------------------------------------------------------------------------------------------
Notera: Vissa metoder för minskning av näringsbelastning är inte beroende av frågorna, därav har metoden ett (x) i både ja och nej-rutorna. 
</t>
      </text>
    </comment>
    <comment authorId="0" ref="D4">
      <text>
        <t xml:space="preserve">Ja, t ex en liten erosionravin kan ses på åkern eller i sandbankarna på vattendraget. 
</t>
      </text>
    </comment>
    <comment authorId="0" ref="F4">
      <text>
        <t xml:space="preserve">Åkern har branta backar om lutningen är större än 10% </t>
      </text>
    </comment>
  </commentList>
</comments>
</file>

<file path=xl/sharedStrings.xml><?xml version="1.0" encoding="utf-8"?>
<sst xmlns="http://schemas.openxmlformats.org/spreadsheetml/2006/main" count="138" uniqueCount="39">
  <si>
    <t xml:space="preserve">Instruktioner  </t>
  </si>
  <si>
    <t>Beslutsstödsverktyg för minskning av näringsbelastning från jordbruk.</t>
  </si>
  <si>
    <t xml:space="preserve">Instruktioner   </t>
  </si>
  <si>
    <t>Finns det ledig yta att bygga på?</t>
  </si>
  <si>
    <t>Finns det synlig erosion?</t>
  </si>
  <si>
    <t>Finns det branta sluttningar på åkern?</t>
  </si>
  <si>
    <t>Finns det problem med översvämning?</t>
  </si>
  <si>
    <t>Finns resurser/medel tillgängliga?</t>
  </si>
  <si>
    <t>Metoder</t>
  </si>
  <si>
    <t>Beskrivning</t>
  </si>
  <si>
    <t>Underhållsbehov</t>
  </si>
  <si>
    <t>Ja</t>
  </si>
  <si>
    <t>Nej</t>
  </si>
  <si>
    <t>x</t>
  </si>
  <si>
    <t>Vegetationszon på en odlad åker som ligger längs ett vattendrag.</t>
  </si>
  <si>
    <t>Kräver regelbunden slåtter eller betning.</t>
  </si>
  <si>
    <t>Gröda som kan sås samtidigt med huvudgrödan eller efter skörd av huvudgrödan. Kan minska näringsförlusterna från åkern.</t>
  </si>
  <si>
    <t>Jordbearbetning och skördearbete krävs.</t>
  </si>
  <si>
    <t>Den totala avrinningen kan minskas med kontrollerad dränering. En minskad avrinning kan förbättra upptagningen av växtnäring och öka avkastningen.</t>
  </si>
  <si>
    <t>Kontrollbrunnar kräver regelbundet underhåll.</t>
  </si>
  <si>
    <t>Förbättrar tillgängligheten av kväve i marken och minskar användningen av kvävegödselmedel. Förbättrar markstrukturen, avkastningen och mångfalden.</t>
  </si>
  <si>
    <t>Inget regelbundet underhållsbehov.</t>
  </si>
  <si>
    <t>Dräneringsrör kan skäras av och leds upp till markytan. Vattnet filtreras genom marken och näringsflödet till vattendraget minskar.</t>
  </si>
  <si>
    <t>Gipsbehandling förbättrar markstrukturen och förhindrar erosion samt näringsurlakning.</t>
  </si>
  <si>
    <t>Jordens kalium- och magnesiumhalter måste kontrolleras.</t>
  </si>
  <si>
    <t>Jordbruk med radmönster längs höjdkurvorna, inte upp och ner för kullen.</t>
  </si>
  <si>
    <t xml:space="preserve">En doseringsenhet som doserar fosforutfällningskemikalier (t ex. ferrisulfat) direkt i rinnande vatten. Fosforn minskar i vattnet eftersom det binds till järnet och bildar ett sediment. </t>
  </si>
  <si>
    <t>Kräver underhåll varje vecka.</t>
  </si>
  <si>
    <t>Jordbearbetning som är mindre intensiv än konventionell bearbetning med plöjning minskar erosionen och närsaltförlusterna.</t>
  </si>
  <si>
    <t>Sedimenteringsdamm</t>
  </si>
  <si>
    <t>En damm som saktar ner vattenflödet för att möjliggöra sedimentering av partiklarna till botten av dammen.</t>
  </si>
  <si>
    <t>Måste tömmas med 1-10 års mellanrum.</t>
  </si>
  <si>
    <t>Dikes- eller dräneringsvatten leds genom ett adsorptivt eller bindande material (t ex. kalciumhydroxid) för att minska mängden fosfor i vattendraget.</t>
  </si>
  <si>
    <t>Filtermaterialet måste bytas med 1-5 års mellanrum.</t>
  </si>
  <si>
    <t>Strukturkalkning förbättrar markstrukturen, minskar erosionen och näringsförlusterna samt ökar markens pH.</t>
  </si>
  <si>
    <t>Tvåstegsdike är ett dike med två nivåer varav den övre nivån är mycket bredare än den lägre nivån. Den övre nivån kan översvämmas för att transportera bort mycket vatten . Den kan användas för att kontrollera erosion, översvämning och näringsförluster.</t>
  </si>
  <si>
    <t>Kan minska behovet av underhåll jämfört med traditionell dränering.</t>
  </si>
  <si>
    <t xml:space="preserve">Ett område täckt med vatten och som har vattenväxter. Syftet med jordbruksbyggd våtmark är att öka sedimenteringen av partiklar och näringsupptaget av växtligheten i våtmarken. </t>
  </si>
  <si>
    <t>Inget regelbundet underhållsbehov. Kan behöva tömmas med 3-20 års mellanrum.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</si>
</sst>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Calibri"/>
    </font>
    <font>
      <b/>
      <sz val="12.0"/>
      <name val="Georgia"/>
    </font>
    <font>
      <b/>
      <sz val="24.0"/>
      <name val="Georgia"/>
    </font>
    <font>
      <b/>
      <sz val="11.0"/>
      <name val="Georgia"/>
    </font>
    <font/>
    <font>
      <sz val="22.0"/>
      <name val="Georgia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FC080"/>
        <bgColor rgb="FF7FC080"/>
      </patternFill>
    </fill>
    <fill>
      <patternFill patternType="solid">
        <fgColor rgb="FFCAE9C0"/>
        <bgColor rgb="FFCAE9C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2" fillId="3" fontId="1" numFmtId="0" xfId="0" applyBorder="1" applyFill="1" applyFont="1"/>
    <xf borderId="3" fillId="3" fontId="1" numFmtId="0" xfId="0" applyBorder="1" applyFont="1"/>
    <xf borderId="3" fillId="3" fontId="2" numFmtId="0" xfId="0" applyBorder="1" applyFont="1"/>
    <xf borderId="3" fillId="3" fontId="2" numFmtId="0" xfId="0" applyAlignment="1" applyBorder="1" applyFont="1">
      <alignment horizontal="center"/>
    </xf>
    <xf borderId="4" fillId="3" fontId="3" numFmtId="0" xfId="0" applyAlignment="1" applyBorder="1" applyFont="1">
      <alignment horizontal="right"/>
    </xf>
    <xf borderId="5" fillId="2" fontId="0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3" fontId="1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0" fillId="3" fontId="1" numFmtId="0" xfId="0" applyAlignment="1" applyBorder="1" applyFont="1">
      <alignment horizontal="center" shrinkToFit="0" vertical="center" wrapText="1"/>
    </xf>
    <xf borderId="11" fillId="3" fontId="1" numFmtId="0" xfId="0" applyAlignment="1" applyBorder="1" applyFont="1">
      <alignment horizontal="center" shrinkToFit="0" vertical="center" wrapText="1"/>
    </xf>
    <xf borderId="12" fillId="3" fontId="1" numFmtId="0" xfId="0" applyAlignment="1" applyBorder="1" applyFont="1">
      <alignment horizontal="center" shrinkToFit="0" vertical="center" wrapText="1"/>
    </xf>
    <xf borderId="13" fillId="3" fontId="1" numFmtId="0" xfId="0" applyAlignment="1" applyBorder="1" applyFont="1">
      <alignment horizontal="center" vertical="center"/>
    </xf>
    <xf borderId="14" fillId="3" fontId="1" numFmtId="0" xfId="0" applyAlignment="1" applyBorder="1" applyFont="1">
      <alignment horizontal="center" vertical="center"/>
    </xf>
    <xf borderId="14" fillId="3" fontId="1" numFmtId="0" xfId="0" applyAlignment="1" applyBorder="1" applyFont="1">
      <alignment horizontal="center" shrinkToFit="0" vertical="center" wrapText="1"/>
    </xf>
    <xf borderId="15" fillId="3" fontId="1" numFmtId="0" xfId="0" applyAlignment="1" applyBorder="1" applyFont="1">
      <alignment horizontal="center" shrinkToFit="0" vertical="center" wrapText="1"/>
    </xf>
    <xf borderId="16" fillId="3" fontId="1" numFmtId="0" xfId="0" applyAlignment="1" applyBorder="1" applyFont="1">
      <alignment horizontal="center" shrinkToFit="0" vertical="center" wrapText="1"/>
    </xf>
    <xf borderId="17" fillId="4" fontId="5" numFmtId="0" xfId="0" applyAlignment="1" applyBorder="1" applyFill="1" applyFont="1">
      <alignment horizontal="center" vertical="center"/>
    </xf>
    <xf borderId="18" fillId="4" fontId="5" numFmtId="0" xfId="0" applyAlignment="1" applyBorder="1" applyFont="1">
      <alignment horizontal="center" vertical="center"/>
    </xf>
    <xf borderId="19" fillId="4" fontId="5" numFmtId="0" xfId="0" applyAlignment="1" applyBorder="1" applyFont="1">
      <alignment horizontal="center" vertical="center"/>
    </xf>
    <xf borderId="18" fillId="3" fontId="6" numFmtId="0" xfId="0" applyAlignment="1" applyBorder="1" applyFont="1">
      <alignment horizontal="center" shrinkToFit="0" vertical="center" wrapText="1"/>
    </xf>
    <xf borderId="20" fillId="4" fontId="1" numFmtId="0" xfId="0" applyAlignment="1" applyBorder="1" applyFont="1">
      <alignment horizontal="left" shrinkToFit="0" vertical="center" wrapText="1"/>
    </xf>
    <xf borderId="21" fillId="4" fontId="1" numFmtId="0" xfId="0" applyAlignment="1" applyBorder="1" applyFont="1">
      <alignment horizontal="left" shrinkToFit="0" vertical="center" wrapText="1"/>
    </xf>
    <xf borderId="22" fillId="4" fontId="5" numFmtId="0" xfId="0" applyAlignment="1" applyBorder="1" applyFont="1">
      <alignment horizontal="center" vertical="center"/>
    </xf>
    <xf borderId="23" fillId="4" fontId="5" numFmtId="0" xfId="0" applyAlignment="1" applyBorder="1" applyFont="1">
      <alignment horizontal="center" vertical="center"/>
    </xf>
    <xf borderId="20" fillId="3" fontId="7" numFmtId="0" xfId="0" applyAlignment="1" applyBorder="1" applyFont="1">
      <alignment horizontal="center" shrinkToFit="0" vertical="center" wrapText="1"/>
    </xf>
    <xf borderId="23" fillId="4" fontId="1" numFmtId="0" xfId="0" applyAlignment="1" applyBorder="1" applyFont="1">
      <alignment horizontal="left" shrinkToFit="0" vertical="center" wrapText="1"/>
    </xf>
    <xf borderId="24" fillId="4" fontId="1" numFmtId="0" xfId="0" applyAlignment="1" applyBorder="1" applyFont="1">
      <alignment horizontal="left" shrinkToFit="0" vertical="center" wrapText="1"/>
    </xf>
    <xf borderId="25" fillId="3" fontId="8" numFmtId="0" xfId="0" applyAlignment="1" applyBorder="1" applyFont="1">
      <alignment horizontal="center" shrinkToFit="0" vertical="center" wrapText="1"/>
    </xf>
    <xf borderId="26" fillId="4" fontId="1" numFmtId="0" xfId="0" applyAlignment="1" applyBorder="1" applyFont="1">
      <alignment horizontal="left" shrinkToFit="0" vertical="center" wrapText="1"/>
    </xf>
    <xf borderId="27" fillId="3" fontId="9" numFmtId="0" xfId="0" applyAlignment="1" applyBorder="1" applyFont="1">
      <alignment horizontal="center" shrinkToFit="0" vertical="center" wrapText="1"/>
    </xf>
    <xf borderId="28" fillId="4" fontId="1" numFmtId="0" xfId="0" applyAlignment="1" applyBorder="1" applyFont="1">
      <alignment horizontal="left" shrinkToFit="0" vertical="center" wrapText="1"/>
    </xf>
    <xf borderId="25" fillId="3" fontId="10" numFmtId="0" xfId="0" applyAlignment="1" applyBorder="1" applyFont="1">
      <alignment horizontal="center" shrinkToFit="0" vertical="center" wrapText="1"/>
    </xf>
    <xf borderId="18" fillId="4" fontId="1" numFmtId="0" xfId="0" applyAlignment="1" applyBorder="1" applyFont="1">
      <alignment horizontal="left" shrinkToFit="0" vertical="center" wrapText="1"/>
    </xf>
    <xf borderId="23" fillId="4" fontId="1" numFmtId="0" xfId="0" applyAlignment="1" applyBorder="1" applyFont="1">
      <alignment horizontal="left" shrinkToFit="0" vertical="top" wrapText="1"/>
    </xf>
    <xf borderId="13" fillId="4" fontId="5" numFmtId="0" xfId="0" applyAlignment="1" applyBorder="1" applyFont="1">
      <alignment horizontal="center" vertical="center"/>
    </xf>
    <xf borderId="14" fillId="4" fontId="5" numFmtId="0" xfId="0" applyAlignment="1" applyBorder="1" applyFont="1">
      <alignment horizontal="center" vertical="center"/>
    </xf>
    <xf borderId="29" fillId="3" fontId="11" numFmtId="0" xfId="0" applyAlignment="1" applyBorder="1" applyFont="1">
      <alignment horizontal="center" shrinkToFit="0" vertical="center" wrapText="1"/>
    </xf>
    <xf borderId="14" fillId="4" fontId="1" numFmtId="0" xfId="0" applyAlignment="1" applyBorder="1" applyFont="1">
      <alignment horizontal="left" shrinkToFit="0" vertical="center" wrapText="1"/>
    </xf>
    <xf borderId="30" fillId="4" fontId="1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rive.google.com/file/d/1tSF8mqSxGSYvuVKdfiyfbRbNTSJIrF_1/view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2.0"/>
    <col customWidth="1" min="2" max="10" width="10.57"/>
    <col customWidth="1" min="11" max="11" width="11.0"/>
    <col customWidth="1" min="12" max="12" width="35.0"/>
    <col customWidth="1" min="13" max="13" width="89.43"/>
    <col customWidth="1" min="14" max="14" width="36.43"/>
    <col customWidth="1" min="15" max="15" width="18.71"/>
    <col customWidth="1" min="16" max="16" width="9.29"/>
    <col customWidth="1" min="17" max="26" width="8.71"/>
  </cols>
  <sheetData>
    <row r="1" ht="6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2.25" customHeight="1">
      <c r="A2" s="1"/>
      <c r="B2" s="2" t="s">
        <v>0</v>
      </c>
      <c r="C2" s="3"/>
      <c r="D2" s="4" t="s">
        <v>1</v>
      </c>
      <c r="E2" s="4"/>
      <c r="F2" s="4"/>
      <c r="G2" s="4"/>
      <c r="H2" s="4"/>
      <c r="I2" s="4"/>
      <c r="J2" s="4"/>
      <c r="K2" s="4"/>
      <c r="L2" s="4"/>
      <c r="M2" s="5"/>
      <c r="N2" s="6" t="s">
        <v>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6.75" customHeight="1">
      <c r="A3" s="1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63.0" customHeight="1">
      <c r="A4" s="1"/>
      <c r="B4" s="10" t="s">
        <v>3</v>
      </c>
      <c r="C4" s="11"/>
      <c r="D4" s="12" t="s">
        <v>4</v>
      </c>
      <c r="E4" s="11"/>
      <c r="F4" s="12" t="s">
        <v>5</v>
      </c>
      <c r="G4" s="11"/>
      <c r="H4" s="12" t="s">
        <v>6</v>
      </c>
      <c r="I4" s="11"/>
      <c r="J4" s="12" t="s">
        <v>7</v>
      </c>
      <c r="K4" s="11"/>
      <c r="L4" s="13" t="s">
        <v>8</v>
      </c>
      <c r="M4" s="13" t="s">
        <v>9</v>
      </c>
      <c r="N4" s="14" t="s">
        <v>10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5" t="s">
        <v>11</v>
      </c>
      <c r="C5" s="16" t="s">
        <v>12</v>
      </c>
      <c r="D5" s="16" t="s">
        <v>11</v>
      </c>
      <c r="E5" s="16" t="s">
        <v>12</v>
      </c>
      <c r="F5" s="16" t="s">
        <v>11</v>
      </c>
      <c r="G5" s="16" t="s">
        <v>12</v>
      </c>
      <c r="H5" s="17" t="s">
        <v>11</v>
      </c>
      <c r="I5" s="16" t="s">
        <v>12</v>
      </c>
      <c r="J5" s="17" t="s">
        <v>11</v>
      </c>
      <c r="K5" s="16" t="s">
        <v>12</v>
      </c>
      <c r="L5" s="18"/>
      <c r="M5" s="18"/>
      <c r="N5" s="1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51.75" customHeight="1">
      <c r="A6" s="1"/>
      <c r="B6" s="20" t="s">
        <v>13</v>
      </c>
      <c r="C6" s="21"/>
      <c r="D6" s="21" t="s">
        <v>13</v>
      </c>
      <c r="E6" s="21"/>
      <c r="F6" s="21" t="s">
        <v>13</v>
      </c>
      <c r="G6" s="21"/>
      <c r="H6" s="21" t="s">
        <v>13</v>
      </c>
      <c r="I6" s="21" t="s">
        <v>13</v>
      </c>
      <c r="J6" s="21"/>
      <c r="K6" s="22" t="s">
        <v>13</v>
      </c>
      <c r="L6" s="23" t="str">
        <f>HYPERLINK("http://waterchain.eu/wp-content/uploads/2018/07/SE_skyddszoner.pdf","Skyddszon")</f>
        <v>Skyddszon</v>
      </c>
      <c r="M6" s="24" t="s">
        <v>14</v>
      </c>
      <c r="N6" s="25" t="s">
        <v>15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51.75" customHeight="1">
      <c r="A7" s="1"/>
      <c r="B7" s="26"/>
      <c r="C7" s="27" t="s">
        <v>13</v>
      </c>
      <c r="D7" s="27" t="s">
        <v>13</v>
      </c>
      <c r="E7" s="27"/>
      <c r="F7" s="27" t="s">
        <v>13</v>
      </c>
      <c r="G7" s="27" t="s">
        <v>13</v>
      </c>
      <c r="H7" s="27"/>
      <c r="I7" s="27" t="s">
        <v>13</v>
      </c>
      <c r="J7" s="27"/>
      <c r="K7" s="27" t="s">
        <v>13</v>
      </c>
      <c r="L7" s="28" t="str">
        <f>HYPERLINK("http://waterchain.eu/wp-content/uploads/2018/07/SE_fanggrodor.pdf","Fånggröda")</f>
        <v>Fånggröda</v>
      </c>
      <c r="M7" s="29" t="s">
        <v>16</v>
      </c>
      <c r="N7" s="30" t="s">
        <v>17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51.75" customHeight="1">
      <c r="A8" s="1"/>
      <c r="B8" s="26"/>
      <c r="C8" s="27" t="s">
        <v>13</v>
      </c>
      <c r="D8" s="27" t="s">
        <v>13</v>
      </c>
      <c r="E8" s="27" t="s">
        <v>13</v>
      </c>
      <c r="F8" s="27"/>
      <c r="G8" s="27" t="s">
        <v>13</v>
      </c>
      <c r="H8" s="27"/>
      <c r="I8" s="27" t="s">
        <v>13</v>
      </c>
      <c r="J8" s="27" t="s">
        <v>13</v>
      </c>
      <c r="K8" s="27"/>
      <c r="L8" s="31" t="str">
        <f>HYPERLINK("http://waterchain.eu/wp-content/uploads/2018/07/SE_dranering.pdf","Kontrollerad dränering")</f>
        <v>Kontrollerad dränering</v>
      </c>
      <c r="M8" s="29" t="s">
        <v>18</v>
      </c>
      <c r="N8" s="30" t="s">
        <v>19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51.75" customHeight="1">
      <c r="A9" s="1"/>
      <c r="B9" s="26"/>
      <c r="C9" s="27" t="s">
        <v>13</v>
      </c>
      <c r="D9" s="27" t="s">
        <v>13</v>
      </c>
      <c r="E9" s="27" t="s">
        <v>13</v>
      </c>
      <c r="F9" s="27" t="s">
        <v>13</v>
      </c>
      <c r="G9" s="27" t="s">
        <v>13</v>
      </c>
      <c r="H9" s="27"/>
      <c r="I9" s="27" t="s">
        <v>13</v>
      </c>
      <c r="J9" s="27"/>
      <c r="K9" s="27" t="s">
        <v>13</v>
      </c>
      <c r="L9" s="31" t="str">
        <f>HYPERLINK("http://waterchain.eu/wp-content/uploads/2018/07/SE_rotation-av-grodor.pdf","Diversifierad rotation av grödor")</f>
        <v>Diversifierad rotation av grödor</v>
      </c>
      <c r="M9" s="29" t="s">
        <v>20</v>
      </c>
      <c r="N9" s="30" t="s">
        <v>21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51.75" customHeight="1">
      <c r="A10" s="1"/>
      <c r="B10" s="26"/>
      <c r="C10" s="27" t="s">
        <v>13</v>
      </c>
      <c r="D10" s="27" t="s">
        <v>13</v>
      </c>
      <c r="E10" s="27" t="s">
        <v>13</v>
      </c>
      <c r="F10" s="27" t="s">
        <v>13</v>
      </c>
      <c r="G10" s="27"/>
      <c r="H10" s="27"/>
      <c r="I10" s="27" t="s">
        <v>13</v>
      </c>
      <c r="J10" s="27" t="s">
        <v>13</v>
      </c>
      <c r="K10" s="27" t="s">
        <v>13</v>
      </c>
      <c r="L10" s="31" t="str">
        <f>HYPERLINK("http://waterchain.eu/wp-content/uploads/2018/07/SE_avskarning-av-draneringsror.pdf","Avskärning av dräneringssrör")</f>
        <v>Avskärning av dräneringssrör</v>
      </c>
      <c r="M10" s="29" t="s">
        <v>22</v>
      </c>
      <c r="N10" s="30" t="s">
        <v>21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51.75" customHeight="1">
      <c r="A11" s="1"/>
      <c r="B11" s="26"/>
      <c r="C11" s="27" t="s">
        <v>13</v>
      </c>
      <c r="D11" s="27" t="s">
        <v>13</v>
      </c>
      <c r="E11" s="27"/>
      <c r="F11" s="27" t="s">
        <v>13</v>
      </c>
      <c r="G11" s="27" t="s">
        <v>13</v>
      </c>
      <c r="H11" s="27"/>
      <c r="I11" s="27" t="s">
        <v>13</v>
      </c>
      <c r="J11" s="27" t="s">
        <v>13</v>
      </c>
      <c r="K11" s="27"/>
      <c r="L11" s="31" t="str">
        <f>HYPERLINK("http://waterchain.eu/wp-content/uploads/2018/07/SE_gipsbehandling.pdf","Gipsbehandling")</f>
        <v>Gipsbehandling</v>
      </c>
      <c r="M11" s="29" t="s">
        <v>23</v>
      </c>
      <c r="N11" s="30" t="s">
        <v>24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51.75" customHeight="1">
      <c r="A12" s="1"/>
      <c r="B12" s="26"/>
      <c r="C12" s="27" t="s">
        <v>13</v>
      </c>
      <c r="D12" s="27" t="s">
        <v>13</v>
      </c>
      <c r="E12" s="27"/>
      <c r="F12" s="27" t="s">
        <v>13</v>
      </c>
      <c r="G12" s="27"/>
      <c r="H12" s="27"/>
      <c r="I12" s="27" t="s">
        <v>13</v>
      </c>
      <c r="J12" s="27"/>
      <c r="K12" s="27" t="s">
        <v>13</v>
      </c>
      <c r="L12" s="31" t="str">
        <f>HYPERLINK("http://waterchain.eu/wp-content/uploads/2018/07/SE_plojning.pdf","Harvning och plöjning längs höjdlinjerna")</f>
        <v>Harvning och plöjning längs höjdlinjerna</v>
      </c>
      <c r="M12" s="29" t="s">
        <v>25</v>
      </c>
      <c r="N12" s="30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51.75" customHeight="1">
      <c r="A13" s="1"/>
      <c r="B13" s="26" t="s">
        <v>13</v>
      </c>
      <c r="C13" s="27"/>
      <c r="D13" s="27" t="s">
        <v>13</v>
      </c>
      <c r="E13" s="27" t="s">
        <v>13</v>
      </c>
      <c r="F13" s="27" t="s">
        <v>13</v>
      </c>
      <c r="G13" s="27"/>
      <c r="H13" s="27"/>
      <c r="I13" s="27" t="s">
        <v>13</v>
      </c>
      <c r="J13" s="27" t="s">
        <v>13</v>
      </c>
      <c r="K13" s="27"/>
      <c r="L13" s="31" t="str">
        <f>HYPERLINK("http://waterchain.eu/wp-content/uploads/2018/07/SE_direktfallning-av-fosfor.pdf","Direkt utfällning av fosfor")</f>
        <v>Direkt utfällning av fosfor</v>
      </c>
      <c r="M13" s="32" t="s">
        <v>26</v>
      </c>
      <c r="N13" s="30" t="s">
        <v>27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51.75" customHeight="1">
      <c r="A14" s="1"/>
      <c r="B14" s="26"/>
      <c r="C14" s="27" t="s">
        <v>13</v>
      </c>
      <c r="D14" s="27" t="s">
        <v>13</v>
      </c>
      <c r="E14" s="27"/>
      <c r="F14" s="27" t="s">
        <v>13</v>
      </c>
      <c r="G14" s="27" t="s">
        <v>13</v>
      </c>
      <c r="H14" s="27" t="s">
        <v>13</v>
      </c>
      <c r="I14" s="27" t="s">
        <v>13</v>
      </c>
      <c r="J14" s="27"/>
      <c r="K14" s="27" t="s">
        <v>13</v>
      </c>
      <c r="L14" s="33" t="str">
        <f>HYPERLINK("http://waterchain.eu/wp-content/uploads/2018/07/SE_minskad-jordarbetning.pdf","Minskad eller ingen jordbearbetning")</f>
        <v>Minskad eller ingen jordbearbetning</v>
      </c>
      <c r="M14" s="29" t="s">
        <v>28</v>
      </c>
      <c r="N14" s="34" t="s">
        <v>21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51.75" customHeight="1">
      <c r="A15" s="1"/>
      <c r="B15" s="26" t="s">
        <v>13</v>
      </c>
      <c r="C15" s="27"/>
      <c r="D15" s="27" t="s">
        <v>13</v>
      </c>
      <c r="E15" s="27"/>
      <c r="F15" s="27" t="s">
        <v>13</v>
      </c>
      <c r="G15" s="27" t="s">
        <v>13</v>
      </c>
      <c r="H15" s="27" t="s">
        <v>13</v>
      </c>
      <c r="I15" s="27" t="s">
        <v>13</v>
      </c>
      <c r="J15" s="27" t="s">
        <v>13</v>
      </c>
      <c r="K15" s="27"/>
      <c r="L15" s="35" t="s">
        <v>29</v>
      </c>
      <c r="M15" s="36" t="s">
        <v>30</v>
      </c>
      <c r="N15" s="30" t="s">
        <v>31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51.75" customHeight="1">
      <c r="A16" s="1"/>
      <c r="B16" s="26" t="s">
        <v>13</v>
      </c>
      <c r="C16" s="27"/>
      <c r="D16" s="27" t="s">
        <v>13</v>
      </c>
      <c r="E16" s="27" t="s">
        <v>13</v>
      </c>
      <c r="F16" s="27" t="s">
        <v>13</v>
      </c>
      <c r="G16" s="27"/>
      <c r="H16" s="27"/>
      <c r="I16" s="27" t="s">
        <v>13</v>
      </c>
      <c r="J16" s="27" t="s">
        <v>13</v>
      </c>
      <c r="K16" s="27"/>
      <c r="L16" s="31" t="str">
        <f>HYPERLINK("http://waterchain.eu/wp-content/uploads/2018/07/SE_filterapplikationer.pdf","Småskaliga filterapplikationer")</f>
        <v>Småskaliga filterapplikationer</v>
      </c>
      <c r="M16" s="37" t="s">
        <v>32</v>
      </c>
      <c r="N16" s="30" t="s">
        <v>33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51.75" customHeight="1">
      <c r="A17" s="1"/>
      <c r="B17" s="26"/>
      <c r="C17" s="27" t="s">
        <v>13</v>
      </c>
      <c r="D17" s="27" t="s">
        <v>13</v>
      </c>
      <c r="E17" s="27"/>
      <c r="F17" s="27" t="s">
        <v>13</v>
      </c>
      <c r="G17" s="27" t="s">
        <v>13</v>
      </c>
      <c r="H17" s="27"/>
      <c r="I17" s="27" t="s">
        <v>13</v>
      </c>
      <c r="J17" s="27" t="s">
        <v>13</v>
      </c>
      <c r="K17" s="27"/>
      <c r="L17" s="31" t="str">
        <f>HYPERLINK("http://waterchain.eu/wp-content/uploads/2018/07/SE_Strukturkalkning.pdf","Strukturkalkning")</f>
        <v>Strukturkalkning</v>
      </c>
      <c r="M17" s="29" t="s">
        <v>34</v>
      </c>
      <c r="N17" s="30" t="s">
        <v>21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81.75" customHeight="1">
      <c r="A18" s="1"/>
      <c r="B18" s="26" t="s">
        <v>13</v>
      </c>
      <c r="C18" s="27"/>
      <c r="D18" s="27" t="s">
        <v>13</v>
      </c>
      <c r="E18" s="27"/>
      <c r="F18" s="27"/>
      <c r="G18" s="27" t="s">
        <v>13</v>
      </c>
      <c r="H18" s="27" t="s">
        <v>13</v>
      </c>
      <c r="I18" s="27"/>
      <c r="J18" s="27" t="s">
        <v>13</v>
      </c>
      <c r="K18" s="27"/>
      <c r="L18" s="31" t="str">
        <f>HYPERLINK("http://waterchain.eu/wp-content/uploads/2018/07/SE_tvastegsdike.pdf","Tvåstegsdike")</f>
        <v>Tvåstegsdike</v>
      </c>
      <c r="M18" s="29" t="s">
        <v>35</v>
      </c>
      <c r="N18" s="30" t="s">
        <v>36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64.5" customHeight="1">
      <c r="A19" s="1"/>
      <c r="B19" s="38" t="s">
        <v>13</v>
      </c>
      <c r="C19" s="39"/>
      <c r="D19" s="39" t="s">
        <v>13</v>
      </c>
      <c r="E19" s="39" t="s">
        <v>13</v>
      </c>
      <c r="F19" s="39" t="s">
        <v>13</v>
      </c>
      <c r="G19" s="39" t="s">
        <v>13</v>
      </c>
      <c r="H19" s="39" t="s">
        <v>13</v>
      </c>
      <c r="I19" s="39" t="s">
        <v>13</v>
      </c>
      <c r="J19" s="39" t="s">
        <v>13</v>
      </c>
      <c r="K19" s="39"/>
      <c r="L19" s="40" t="str">
        <f>HYPERLINK("http://waterchain.eu/wp-content/uploads/2018/07/SE_konstruerade-vatmarker.pdf","Våtmark")</f>
        <v>Våtmark</v>
      </c>
      <c r="M19" s="41" t="s">
        <v>37</v>
      </c>
      <c r="N19" s="42" t="s">
        <v>38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$B$5:$O$19"/>
  <mergeCells count="6">
    <mergeCell ref="B3:O3"/>
    <mergeCell ref="B4:C4"/>
    <mergeCell ref="D4:E4"/>
    <mergeCell ref="F4:G4"/>
    <mergeCell ref="H4:I4"/>
    <mergeCell ref="J4:K4"/>
  </mergeCells>
  <hyperlinks>
    <hyperlink r:id="rId2" ref="L15"/>
  </hyperlinks>
  <printOptions/>
  <pageMargins bottom="0.75" footer="0.0" header="0.0" left="0.7" right="0.7" top="0.75"/>
  <pageSetup paperSize="9" orientation="portrait"/>
  <drawing r:id="rId3"/>
  <legacyDrawing r:id="rId4"/>
</worksheet>
</file>